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netS\Documents\"/>
    </mc:Choice>
  </mc:AlternateContent>
  <bookViews>
    <workbookView xWindow="0" yWindow="0" windowWidth="19200" windowHeight="10995"/>
  </bookViews>
  <sheets>
    <sheet name="2019 RTSF" sheetId="5" r:id="rId1"/>
    <sheet name="2019 HSSR" sheetId="4" r:id="rId2"/>
    <sheet name="2018 Math &amp; Science AKAdemy" sheetId="1" r:id="rId3"/>
    <sheet name="2019 Silhouettes" sheetId="2" r:id="rId4"/>
    <sheet name="2019 Jazz Brunch" sheetId="3" r:id="rId5"/>
  </sheets>
  <definedNames>
    <definedName name="_xlnm.Print_Area" localSheetId="2">'2018 Math &amp; Science AKAdemy'!$A$1:$C$18</definedName>
    <definedName name="_xlnm.Print_Area" localSheetId="3">'2019 Silhouettes'!$A$1:$C$19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D16" i="5"/>
  <c r="C4" i="5"/>
  <c r="C11" i="5" l="1"/>
  <c r="C10" i="5"/>
  <c r="D31" i="5" l="1"/>
  <c r="D33" i="5" s="1"/>
  <c r="D13" i="5"/>
  <c r="D8" i="5" l="1"/>
  <c r="D14" i="5" s="1"/>
  <c r="D35" i="5" l="1"/>
  <c r="D30" i="4"/>
  <c r="C2" i="4"/>
  <c r="D6" i="4" s="1"/>
  <c r="C14" i="4"/>
  <c r="D19" i="4" s="1"/>
  <c r="D12" i="4"/>
  <c r="C2" i="3"/>
  <c r="D23" i="3"/>
  <c r="D31" i="4" l="1"/>
  <c r="D33" i="4" s="1"/>
  <c r="D6" i="3" l="1"/>
  <c r="D25" i="3" l="1"/>
  <c r="C14" i="2" l="1"/>
  <c r="C4" i="2"/>
  <c r="C3" i="1" l="1"/>
  <c r="C11" i="1"/>
  <c r="C14" i="1"/>
  <c r="C10" i="1"/>
  <c r="C9" i="1"/>
  <c r="C8" i="1"/>
  <c r="C7" i="1"/>
  <c r="C16" i="1" l="1"/>
  <c r="C18" i="1" s="1"/>
  <c r="C16" i="2" l="1"/>
</calcChain>
</file>

<file path=xl/sharedStrings.xml><?xml version="1.0" encoding="utf-8"?>
<sst xmlns="http://schemas.openxmlformats.org/spreadsheetml/2006/main" count="119" uniqueCount="92">
  <si>
    <t>Estimated Expenses</t>
  </si>
  <si>
    <t>Total Estimated Expenses</t>
  </si>
  <si>
    <t xml:space="preserve">RTSF </t>
  </si>
  <si>
    <t xml:space="preserve">Total Estimated Income </t>
  </si>
  <si>
    <t>Breakfast - Students</t>
  </si>
  <si>
    <t>Thank You Gift - Principal</t>
  </si>
  <si>
    <t>Net Income Less Expenses</t>
  </si>
  <si>
    <t>Estimated Income</t>
  </si>
  <si>
    <t>Backpacks - Participants (500 @ $ 1.70 each)</t>
  </si>
  <si>
    <t>T-shirts - Participants (500 @ $ 5.40)</t>
  </si>
  <si>
    <t>Decorations for entrance &amp; presenters' doors - Party City</t>
  </si>
  <si>
    <t>Lunch - Students/ Little Caesars (50 boxes @ $ 5 per box) (10 slices per box)</t>
  </si>
  <si>
    <t>Lunch - Presenters/ Jason's Deli (50 @ $ 5 per box)</t>
  </si>
  <si>
    <t>Lunch/ Volunteers/ Little Caesars (7 boxes @ $ 5 per box) (8 slices per box)</t>
  </si>
  <si>
    <t>Gifts - Presenters/Speakers (50 @ $3 each)</t>
  </si>
  <si>
    <t>Contingency</t>
  </si>
  <si>
    <t>Shirts</t>
  </si>
  <si>
    <t>RIF</t>
  </si>
  <si>
    <t>Supplies</t>
  </si>
  <si>
    <t>Fort Worth Housing Authority*</t>
  </si>
  <si>
    <t>Total Estimated Income</t>
  </si>
  <si>
    <t>Mother's Day Activity/ Sleepover</t>
  </si>
  <si>
    <t>Christmas Outing &amp; Gifts</t>
  </si>
  <si>
    <t>Refreshments for weekly &amp; monthly meetings</t>
  </si>
  <si>
    <t>*FWHA will supplement $ 200 - $ 300 In Kind Donations</t>
  </si>
  <si>
    <t>Income</t>
  </si>
  <si>
    <t>Sponsorships</t>
  </si>
  <si>
    <t>Silent Auction</t>
  </si>
  <si>
    <t>Donations</t>
  </si>
  <si>
    <t>Expenses</t>
  </si>
  <si>
    <t>Venue (Food &amp; Beverage)</t>
  </si>
  <si>
    <t>Band/ Entertainment</t>
  </si>
  <si>
    <t>Decorations</t>
  </si>
  <si>
    <t>Community Awards</t>
  </si>
  <si>
    <t>VSG Gifts</t>
  </si>
  <si>
    <t>Net Profit</t>
  </si>
  <si>
    <t>Ticket Sales (275 @ $ 60 each)</t>
  </si>
  <si>
    <t>AV</t>
  </si>
  <si>
    <t>Programs</t>
  </si>
  <si>
    <t>Incentives</t>
  </si>
  <si>
    <t>Marketing &amp; Sponsorships</t>
  </si>
  <si>
    <t>Social Media &amp; Advertising</t>
  </si>
  <si>
    <t>Ticket Printing</t>
  </si>
  <si>
    <t>Photographer</t>
  </si>
  <si>
    <t>RTS Foundation Scholarships (Rand &amp; RTSF Essays)</t>
  </si>
  <si>
    <t xml:space="preserve"> Total Income</t>
  </si>
  <si>
    <t>Scholarships</t>
  </si>
  <si>
    <t>Incentives (6 @ $ 50 &amp; 2 @150)</t>
  </si>
  <si>
    <t>Total Scholarships, Cash Awards &amp; Incentives</t>
  </si>
  <si>
    <t>Food/ Gratuity</t>
  </si>
  <si>
    <t>Venue:  Room Rental (5 hours)</t>
  </si>
  <si>
    <t>Venue:  Stage</t>
  </si>
  <si>
    <t>Venue:  Coffee Service</t>
  </si>
  <si>
    <t>Total Food &amp; Venue Expenses</t>
  </si>
  <si>
    <t>Speaker</t>
  </si>
  <si>
    <t>DJ</t>
  </si>
  <si>
    <t>Fun event</t>
  </si>
  <si>
    <t>Total Other Expenses</t>
  </si>
  <si>
    <r>
      <t xml:space="preserve">Ticket Sales </t>
    </r>
    <r>
      <rPr>
        <sz val="11"/>
        <color theme="1"/>
        <rFont val="Calibri"/>
        <family val="2"/>
        <scheme val="minor"/>
      </rPr>
      <t>(200 @ $ 30 each)</t>
    </r>
  </si>
  <si>
    <t>Venue:  AV System &amp; Wireless Mic</t>
  </si>
  <si>
    <t>Venue:  Tablecloths</t>
  </si>
  <si>
    <t>Workshop Refreshments (6 @ 100 &amp; 120/ kickoff)</t>
  </si>
  <si>
    <t>Programs (200@ 2.50)</t>
  </si>
  <si>
    <t>Tickets</t>
  </si>
  <si>
    <t>Student Handbooks</t>
  </si>
  <si>
    <t xml:space="preserve">Fundraisers </t>
  </si>
  <si>
    <t>UNCF Donation</t>
  </si>
  <si>
    <t>Bonding</t>
  </si>
  <si>
    <t>Website Hosting</t>
  </si>
  <si>
    <t>Professional Fees (Attorney, etc.)</t>
  </si>
  <si>
    <t>Postage</t>
  </si>
  <si>
    <t>Bank Charges</t>
  </si>
  <si>
    <t>Committees</t>
  </si>
  <si>
    <t>History &amp; Archives</t>
  </si>
  <si>
    <t>Math &amp; Science AKAdemy</t>
  </si>
  <si>
    <t>Silhouettes</t>
  </si>
  <si>
    <t>Contingency Funds</t>
  </si>
  <si>
    <t>Net Revenue Less Expenses</t>
  </si>
  <si>
    <t>High School Seniors Recognition</t>
  </si>
  <si>
    <t xml:space="preserve"> Total High School Seniors Recognition Income</t>
  </si>
  <si>
    <t>Total Other Income</t>
  </si>
  <si>
    <t>Other Income</t>
  </si>
  <si>
    <t>Housing Committee (190 @ $ 5 each)</t>
  </si>
  <si>
    <t>Carry Over from 2018</t>
  </si>
  <si>
    <t>RTSF Membership Dues (190 @ $35 each)</t>
  </si>
  <si>
    <t xml:space="preserve">Dues Increase (190 @ $ 15 each) set aside for SCHOLARSHIPS </t>
  </si>
  <si>
    <t>HSSR Scholarships</t>
  </si>
  <si>
    <t>HSSR Cash Awards &amp; Incentives</t>
  </si>
  <si>
    <t>HSSR Other Expenses</t>
  </si>
  <si>
    <t>Student Donations (10 students @ $ 300/ donations)</t>
  </si>
  <si>
    <t xml:space="preserve">2018 Sponsored Scholarships (Sorors &amp; Others) </t>
  </si>
  <si>
    <t>Cash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</si>
</sst>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Border="1"/>
    <xf numFmtId="0" fontId="3" fillId="0" borderId="0" xfId="0" applyFont="1"/>
    <xf numFmtId="44" fontId="3" fillId="0" borderId="3" xfId="1" applyFont="1" applyBorder="1"/>
    <xf numFmtId="44" fontId="2" fillId="5" borderId="3" xfId="1" applyFont="1" applyFill="1" applyBorder="1"/>
    <xf numFmtId="44" fontId="3" fillId="4" borderId="3" xfId="1" applyFont="1" applyFill="1" applyBorder="1"/>
    <xf numFmtId="44" fontId="2" fillId="6" borderId="3" xfId="1" applyFont="1" applyFill="1" applyBorder="1"/>
    <xf numFmtId="0" fontId="0" fillId="0" borderId="3" xfId="0" applyBorder="1"/>
    <xf numFmtId="44" fontId="2" fillId="7" borderId="3" xfId="1" applyFont="1" applyFill="1" applyBorder="1"/>
    <xf numFmtId="44" fontId="3" fillId="0" borderId="5" xfId="1" applyFont="1" applyBorder="1"/>
    <xf numFmtId="44" fontId="2" fillId="5" borderId="5" xfId="1" applyFont="1" applyFill="1" applyBorder="1"/>
    <xf numFmtId="44" fontId="3" fillId="4" borderId="5" xfId="1" applyFont="1" applyFill="1" applyBorder="1"/>
    <xf numFmtId="44" fontId="2" fillId="6" borderId="5" xfId="1" applyFont="1" applyFill="1" applyBorder="1"/>
    <xf numFmtId="0" fontId="0" fillId="0" borderId="5" xfId="0" applyBorder="1"/>
    <xf numFmtId="44" fontId="2" fillId="7" borderId="5" xfId="1" applyFont="1" applyFill="1" applyBorder="1"/>
    <xf numFmtId="44" fontId="3" fillId="8" borderId="1" xfId="1" applyFont="1" applyFill="1" applyBorder="1"/>
    <xf numFmtId="44" fontId="3" fillId="0" borderId="3" xfId="1" applyFont="1" applyBorder="1" applyAlignment="1">
      <alignment horizontal="left"/>
    </xf>
    <xf numFmtId="44" fontId="2" fillId="5" borderId="1" xfId="1" applyFont="1" applyFill="1" applyBorder="1"/>
    <xf numFmtId="44" fontId="3" fillId="0" borderId="1" xfId="1" applyFont="1" applyBorder="1"/>
    <xf numFmtId="44" fontId="3" fillId="2" borderId="1" xfId="1" applyFont="1" applyFill="1" applyBorder="1"/>
    <xf numFmtId="44" fontId="2" fillId="6" borderId="1" xfId="1" applyFont="1" applyFill="1" applyBorder="1"/>
    <xf numFmtId="0" fontId="4" fillId="0" borderId="1" xfId="0" applyFont="1" applyBorder="1"/>
    <xf numFmtId="164" fontId="2" fillId="7" borderId="1" xfId="1" applyNumberFormat="1" applyFont="1" applyFill="1" applyBorder="1"/>
    <xf numFmtId="44" fontId="3" fillId="0" borderId="0" xfId="0" applyNumberFormat="1" applyFont="1"/>
    <xf numFmtId="0" fontId="3" fillId="0" borderId="9" xfId="0" applyFont="1" applyBorder="1"/>
    <xf numFmtId="0" fontId="3" fillId="0" borderId="3" xfId="0" applyFont="1" applyBorder="1"/>
    <xf numFmtId="0" fontId="3" fillId="0" borderId="10" xfId="0" applyFont="1" applyBorder="1"/>
    <xf numFmtId="44" fontId="2" fillId="8" borderId="10" xfId="1" applyFont="1" applyFill="1" applyBorder="1"/>
    <xf numFmtId="44" fontId="7" fillId="4" borderId="1" xfId="1" applyFont="1" applyFill="1" applyBorder="1"/>
    <xf numFmtId="44" fontId="2" fillId="6" borderId="10" xfId="0" applyNumberFormat="1" applyFont="1" applyFill="1" applyBorder="1"/>
    <xf numFmtId="44" fontId="2" fillId="3" borderId="13" xfId="0" applyNumberFormat="1" applyFont="1" applyFill="1" applyBorder="1"/>
    <xf numFmtId="44" fontId="3" fillId="0" borderId="1" xfId="0" applyNumberFormat="1" applyFont="1" applyBorder="1"/>
    <xf numFmtId="0" fontId="3" fillId="0" borderId="1" xfId="0" applyFont="1" applyBorder="1"/>
    <xf numFmtId="44" fontId="3" fillId="0" borderId="5" xfId="0" applyNumberFormat="1" applyFont="1" applyBorder="1"/>
    <xf numFmtId="44" fontId="3" fillId="4" borderId="1" xfId="1" applyFont="1" applyFill="1" applyBorder="1"/>
    <xf numFmtId="44" fontId="5" fillId="3" borderId="1" xfId="1" applyFont="1" applyFill="1" applyBorder="1"/>
    <xf numFmtId="44" fontId="8" fillId="4" borderId="1" xfId="1" applyFont="1" applyFill="1" applyBorder="1"/>
    <xf numFmtId="44" fontId="3" fillId="3" borderId="10" xfId="0" applyNumberFormat="1" applyFont="1" applyFill="1" applyBorder="1"/>
    <xf numFmtId="44" fontId="5" fillId="3" borderId="3" xfId="1" applyFont="1" applyFill="1" applyBorder="1"/>
    <xf numFmtId="0" fontId="3" fillId="4" borderId="1" xfId="0" applyFont="1" applyFill="1" applyBorder="1"/>
    <xf numFmtId="44" fontId="3" fillId="9" borderId="1" xfId="1" applyFont="1" applyFill="1" applyBorder="1"/>
    <xf numFmtId="44" fontId="3" fillId="3" borderId="1" xfId="1" applyFont="1" applyFill="1" applyBorder="1"/>
    <xf numFmtId="44" fontId="2" fillId="9" borderId="1" xfId="1" applyFont="1" applyFill="1" applyBorder="1"/>
    <xf numFmtId="44" fontId="4" fillId="0" borderId="1" xfId="1" applyFont="1" applyBorder="1"/>
    <xf numFmtId="44" fontId="11" fillId="4" borderId="1" xfId="1" applyFont="1" applyFill="1" applyBorder="1"/>
    <xf numFmtId="44" fontId="4" fillId="4" borderId="1" xfId="1" applyFont="1" applyFill="1" applyBorder="1"/>
    <xf numFmtId="44" fontId="2" fillId="11" borderId="1" xfId="1" applyFont="1" applyFill="1" applyBorder="1"/>
    <xf numFmtId="44" fontId="2" fillId="8" borderId="1" xfId="1" applyFont="1" applyFill="1" applyBorder="1" applyAlignment="1">
      <alignment horizontal="center"/>
    </xf>
    <xf numFmtId="44" fontId="9" fillId="10" borderId="1" xfId="1" applyFont="1" applyFill="1" applyBorder="1" applyAlignment="1">
      <alignment horizontal="left"/>
    </xf>
    <xf numFmtId="44" fontId="2" fillId="2" borderId="1" xfId="1" applyFont="1" applyFill="1" applyBorder="1" applyAlignment="1">
      <alignment horizontal="center"/>
    </xf>
    <xf numFmtId="44" fontId="2" fillId="3" borderId="12" xfId="0" applyNumberFormat="1" applyFont="1" applyFill="1" applyBorder="1"/>
    <xf numFmtId="44" fontId="3" fillId="12" borderId="1" xfId="1" applyFont="1" applyFill="1" applyBorder="1"/>
    <xf numFmtId="44" fontId="2" fillId="9" borderId="19" xfId="0" applyNumberFormat="1" applyFont="1" applyFill="1" applyBorder="1" applyAlignment="1">
      <alignment horizontal="left"/>
    </xf>
    <xf numFmtId="0" fontId="3" fillId="0" borderId="5" xfId="0" applyFont="1" applyBorder="1"/>
    <xf numFmtId="0" fontId="3" fillId="4" borderId="5" xfId="0" applyFont="1" applyFill="1" applyBorder="1"/>
    <xf numFmtId="44" fontId="12" fillId="12" borderId="5" xfId="1" applyFont="1" applyFill="1" applyBorder="1"/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2" fillId="2" borderId="7" xfId="1" applyFont="1" applyFill="1" applyBorder="1" applyAlignment="1">
      <alignment horizontal="left"/>
    </xf>
    <xf numFmtId="44" fontId="2" fillId="2" borderId="5" xfId="1" applyFont="1" applyFill="1" applyBorder="1" applyAlignment="1">
      <alignment horizontal="left"/>
    </xf>
    <xf numFmtId="44" fontId="12" fillId="10" borderId="7" xfId="1" applyFont="1" applyFill="1" applyBorder="1" applyAlignment="1">
      <alignment horizontal="left"/>
    </xf>
    <xf numFmtId="44" fontId="12" fillId="10" borderId="5" xfId="1" applyFont="1" applyFill="1" applyBorder="1" applyAlignment="1">
      <alignment horizontal="left"/>
    </xf>
    <xf numFmtId="0" fontId="9" fillId="3" borderId="20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0" fontId="2" fillId="8" borderId="15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left"/>
    </xf>
    <xf numFmtId="0" fontId="10" fillId="9" borderId="7" xfId="0" applyFont="1" applyFill="1" applyBorder="1" applyAlignment="1">
      <alignment horizontal="left"/>
    </xf>
    <xf numFmtId="0" fontId="10" fillId="9" borderId="5" xfId="0" applyFont="1" applyFill="1" applyBorder="1" applyAlignment="1">
      <alignment horizontal="left"/>
    </xf>
    <xf numFmtId="0" fontId="12" fillId="11" borderId="7" xfId="0" applyFont="1" applyFill="1" applyBorder="1" applyAlignment="1">
      <alignment horizontal="left"/>
    </xf>
    <xf numFmtId="0" fontId="12" fillId="11" borderId="5" xfId="0" applyFont="1" applyFill="1" applyBorder="1" applyAlignment="1">
      <alignment horizontal="left"/>
    </xf>
    <xf numFmtId="0" fontId="12" fillId="6" borderId="7" xfId="0" applyFont="1" applyFill="1" applyBorder="1" applyAlignment="1">
      <alignment horizontal="left"/>
    </xf>
    <xf numFmtId="0" fontId="12" fillId="6" borderId="5" xfId="0" applyFont="1" applyFill="1" applyBorder="1" applyAlignment="1">
      <alignment horizontal="left"/>
    </xf>
    <xf numFmtId="0" fontId="12" fillId="9" borderId="7" xfId="0" applyFont="1" applyFill="1" applyBorder="1" applyAlignment="1">
      <alignment horizontal="left"/>
    </xf>
    <xf numFmtId="44" fontId="9" fillId="8" borderId="7" xfId="1" applyFont="1" applyFill="1" applyBorder="1" applyAlignment="1">
      <alignment horizontal="left"/>
    </xf>
    <xf numFmtId="44" fontId="9" fillId="8" borderId="5" xfId="1" applyFont="1" applyFill="1" applyBorder="1" applyAlignment="1">
      <alignment horizontal="left"/>
    </xf>
    <xf numFmtId="0" fontId="2" fillId="9" borderId="6" xfId="0" applyFont="1" applyFill="1" applyBorder="1" applyAlignment="1">
      <alignment horizontal="left"/>
    </xf>
    <xf numFmtId="0" fontId="2" fillId="9" borderId="5" xfId="0" applyFont="1" applyFill="1" applyBorder="1" applyAlignment="1">
      <alignment horizontal="left"/>
    </xf>
    <xf numFmtId="44" fontId="2" fillId="6" borderId="3" xfId="1" applyFont="1" applyFill="1" applyBorder="1" applyAlignment="1">
      <alignment horizontal="left"/>
    </xf>
    <xf numFmtId="44" fontId="2" fillId="6" borderId="1" xfId="1" applyFont="1" applyFill="1" applyBorder="1" applyAlignment="1">
      <alignment horizontal="left"/>
    </xf>
    <xf numFmtId="44" fontId="2" fillId="3" borderId="11" xfId="1" applyFont="1" applyFill="1" applyBorder="1" applyAlignment="1">
      <alignment horizontal="left"/>
    </xf>
    <xf numFmtId="44" fontId="2" fillId="3" borderId="12" xfId="1" applyFont="1" applyFill="1" applyBorder="1" applyAlignment="1">
      <alignment horizontal="left"/>
    </xf>
    <xf numFmtId="0" fontId="2" fillId="9" borderId="14" xfId="0" applyFont="1" applyFill="1" applyBorder="1" applyAlignment="1">
      <alignment horizontal="left"/>
    </xf>
    <xf numFmtId="0" fontId="2" fillId="9" borderId="15" xfId="0" applyFont="1" applyFill="1" applyBorder="1" applyAlignment="1">
      <alignment horizontal="left"/>
    </xf>
    <xf numFmtId="0" fontId="2" fillId="9" borderId="16" xfId="0" applyFont="1" applyFill="1" applyBorder="1" applyAlignment="1">
      <alignment horizontal="left"/>
    </xf>
    <xf numFmtId="44" fontId="2" fillId="6" borderId="6" xfId="1" applyFont="1" applyFill="1" applyBorder="1" applyAlignment="1">
      <alignment horizontal="left"/>
    </xf>
    <xf numFmtId="44" fontId="2" fillId="6" borderId="7" xfId="1" applyFont="1" applyFill="1" applyBorder="1" applyAlignment="1">
      <alignment horizontal="left"/>
    </xf>
    <xf numFmtId="44" fontId="2" fillId="6" borderId="17" xfId="1" applyFont="1" applyFill="1" applyBorder="1" applyAlignment="1">
      <alignment horizontal="left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44" fontId="2" fillId="2" borderId="3" xfId="1" applyFont="1" applyFill="1" applyBorder="1" applyAlignment="1">
      <alignment horizontal="center"/>
    </xf>
    <xf numFmtId="44" fontId="2" fillId="2" borderId="5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44" fontId="2" fillId="2" borderId="3" xfId="1" applyFont="1" applyFill="1" applyBorder="1" applyAlignment="1">
      <alignment horizontal="left"/>
    </xf>
    <xf numFmtId="44" fontId="2" fillId="2" borderId="1" xfId="1" applyFont="1" applyFill="1" applyBorder="1" applyAlignment="1">
      <alignment horizontal="left"/>
    </xf>
    <xf numFmtId="0" fontId="0" fillId="8" borderId="1" xfId="0" applyFill="1" applyBorder="1" applyAlignment="1">
      <alignment horizontal="center" vertical="center"/>
    </xf>
    <xf numFmtId="0" fontId="6" fillId="4" borderId="22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44" fontId="2" fillId="8" borderId="3" xfId="1" applyFont="1" applyFill="1" applyBorder="1" applyAlignment="1">
      <alignment horizontal="left"/>
    </xf>
    <xf numFmtId="44" fontId="2" fillId="8" borderId="1" xfId="1" applyFont="1" applyFill="1" applyBorder="1" applyAlignment="1">
      <alignment horizontal="left"/>
    </xf>
    <xf numFmtId="44" fontId="2" fillId="6" borderId="3" xfId="1" applyFont="1" applyFill="1" applyBorder="1" applyAlignment="1">
      <alignment horizontal="center"/>
    </xf>
    <xf numFmtId="44" fontId="2" fillId="6" borderId="1" xfId="1" applyFont="1" applyFill="1" applyBorder="1" applyAlignment="1">
      <alignment horizontal="center"/>
    </xf>
    <xf numFmtId="44" fontId="2" fillId="3" borderId="11" xfId="1" applyFont="1" applyFill="1" applyBorder="1" applyAlignment="1">
      <alignment horizontal="center"/>
    </xf>
    <xf numFmtId="44" fontId="2" fillId="3" borderId="12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  <color rgb="FFFF99CC"/>
      <color rgb="FFFF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showWhiteSpace="0" view="pageLayout" topLeftCell="A12" zoomScaleNormal="100" workbookViewId="0">
      <selection activeCell="B22" sqref="B22"/>
    </sheetView>
  </sheetViews>
  <sheetFormatPr defaultRowHeight="15" x14ac:dyDescent="0.25"/>
  <cols>
    <col min="1" max="1" width="4.42578125" style="57" customWidth="1"/>
    <col min="2" max="2" width="56" customWidth="1"/>
    <col min="3" max="3" width="16.5703125" customWidth="1"/>
    <col min="4" max="4" width="16.42578125" customWidth="1"/>
  </cols>
  <sheetData>
    <row r="1" spans="1:4" ht="18.75" x14ac:dyDescent="0.3">
      <c r="A1" s="56">
        <v>1</v>
      </c>
      <c r="B1" s="64" t="s">
        <v>25</v>
      </c>
      <c r="C1" s="64"/>
      <c r="D1" s="65"/>
    </row>
    <row r="2" spans="1:4" ht="18.75" x14ac:dyDescent="0.3">
      <c r="A2" s="56">
        <v>2</v>
      </c>
      <c r="B2" s="72" t="s">
        <v>83</v>
      </c>
      <c r="C2" s="72"/>
      <c r="D2" s="52">
        <v>2500</v>
      </c>
    </row>
    <row r="3" spans="1:4" ht="15.75" x14ac:dyDescent="0.25">
      <c r="A3" s="56">
        <v>3</v>
      </c>
      <c r="B3" s="68" t="s">
        <v>78</v>
      </c>
      <c r="C3" s="68"/>
      <c r="D3" s="69"/>
    </row>
    <row r="4" spans="1:4" ht="18.75" x14ac:dyDescent="0.3">
      <c r="A4" s="56">
        <v>4</v>
      </c>
      <c r="B4" s="53" t="s">
        <v>58</v>
      </c>
      <c r="C4" s="18">
        <f>200*30</f>
        <v>6000</v>
      </c>
      <c r="D4" s="18"/>
    </row>
    <row r="5" spans="1:4" ht="18.75" x14ac:dyDescent="0.3">
      <c r="A5" s="56">
        <v>6</v>
      </c>
      <c r="B5" s="54" t="s">
        <v>90</v>
      </c>
      <c r="C5" s="33">
        <v>5000</v>
      </c>
      <c r="D5" s="18"/>
    </row>
    <row r="6" spans="1:4" ht="18.75" x14ac:dyDescent="0.3">
      <c r="A6" s="56">
        <v>7</v>
      </c>
      <c r="B6" s="53" t="s">
        <v>44</v>
      </c>
      <c r="C6" s="31">
        <v>4000</v>
      </c>
      <c r="D6" s="18"/>
    </row>
    <row r="7" spans="1:4" ht="18.75" x14ac:dyDescent="0.3">
      <c r="A7" s="56">
        <v>8</v>
      </c>
      <c r="B7" s="53" t="s">
        <v>89</v>
      </c>
      <c r="C7" s="18">
        <v>3000</v>
      </c>
      <c r="D7" s="18"/>
    </row>
    <row r="8" spans="1:4" ht="18.75" x14ac:dyDescent="0.3">
      <c r="A8" s="56">
        <v>9</v>
      </c>
      <c r="B8" s="66" t="s">
        <v>79</v>
      </c>
      <c r="C8" s="67"/>
      <c r="D8" s="40">
        <f>SUM(C4:C7)</f>
        <v>18000</v>
      </c>
    </row>
    <row r="9" spans="1:4" ht="18.75" x14ac:dyDescent="0.3">
      <c r="A9" s="56">
        <v>10</v>
      </c>
      <c r="B9" s="70" t="s">
        <v>81</v>
      </c>
      <c r="C9" s="71"/>
      <c r="D9" s="46"/>
    </row>
    <row r="10" spans="1:4" ht="18.75" x14ac:dyDescent="0.3">
      <c r="A10" s="56">
        <v>11</v>
      </c>
      <c r="B10" s="53" t="s">
        <v>84</v>
      </c>
      <c r="C10" s="18">
        <f>190*35</f>
        <v>6650</v>
      </c>
      <c r="D10" s="43"/>
    </row>
    <row r="11" spans="1:4" ht="18.75" x14ac:dyDescent="0.3">
      <c r="A11" s="56">
        <v>12</v>
      </c>
      <c r="B11" s="55" t="s">
        <v>85</v>
      </c>
      <c r="C11" s="51">
        <f>190*15</f>
        <v>2850</v>
      </c>
      <c r="D11" s="43"/>
    </row>
    <row r="12" spans="1:4" ht="18.75" x14ac:dyDescent="0.3">
      <c r="A12" s="56">
        <v>13</v>
      </c>
      <c r="B12" s="53" t="s">
        <v>65</v>
      </c>
      <c r="C12" s="18">
        <v>1000</v>
      </c>
      <c r="D12" s="43"/>
    </row>
    <row r="13" spans="1:4" ht="18.75" x14ac:dyDescent="0.3">
      <c r="A13" s="56">
        <v>14</v>
      </c>
      <c r="B13" s="66" t="s">
        <v>80</v>
      </c>
      <c r="C13" s="67"/>
      <c r="D13" s="40">
        <f>SUM(C10:C12)</f>
        <v>10500</v>
      </c>
    </row>
    <row r="14" spans="1:4" ht="18.75" x14ac:dyDescent="0.3">
      <c r="A14" s="56">
        <v>15</v>
      </c>
      <c r="B14" s="73" t="s">
        <v>20</v>
      </c>
      <c r="C14" s="74"/>
      <c r="D14" s="47">
        <f>SUM(D2:D8:D13)</f>
        <v>31000</v>
      </c>
    </row>
    <row r="15" spans="1:4" ht="18.75" x14ac:dyDescent="0.3">
      <c r="A15" s="56">
        <v>16</v>
      </c>
      <c r="B15" s="58" t="s">
        <v>29</v>
      </c>
      <c r="C15" s="58"/>
      <c r="D15" s="59"/>
    </row>
    <row r="16" spans="1:4" ht="18.75" x14ac:dyDescent="0.3">
      <c r="A16" s="56">
        <v>17</v>
      </c>
      <c r="B16" s="55" t="s">
        <v>85</v>
      </c>
      <c r="C16" s="51"/>
      <c r="D16" s="51">
        <f>190*15</f>
        <v>2850</v>
      </c>
    </row>
    <row r="17" spans="1:4" ht="18.75" x14ac:dyDescent="0.3">
      <c r="A17" s="56">
        <v>18</v>
      </c>
      <c r="B17" s="11" t="s">
        <v>66</v>
      </c>
      <c r="C17" s="28"/>
      <c r="D17" s="28">
        <v>1500</v>
      </c>
    </row>
    <row r="18" spans="1:4" ht="18.75" x14ac:dyDescent="0.3">
      <c r="A18" s="56">
        <v>19</v>
      </c>
      <c r="B18" s="11" t="s">
        <v>67</v>
      </c>
      <c r="C18" s="28"/>
      <c r="D18" s="28">
        <v>400</v>
      </c>
    </row>
    <row r="19" spans="1:4" ht="18.75" x14ac:dyDescent="0.3">
      <c r="A19" s="56">
        <v>20</v>
      </c>
      <c r="B19" s="11" t="s">
        <v>68</v>
      </c>
      <c r="C19" s="28"/>
      <c r="D19" s="28">
        <v>350</v>
      </c>
    </row>
    <row r="20" spans="1:4" ht="18.75" x14ac:dyDescent="0.3">
      <c r="A20" s="56">
        <v>21</v>
      </c>
      <c r="B20" s="11" t="s">
        <v>69</v>
      </c>
      <c r="C20" s="28"/>
      <c r="D20" s="28">
        <v>125</v>
      </c>
    </row>
    <row r="21" spans="1:4" ht="18.75" x14ac:dyDescent="0.3">
      <c r="A21" s="56">
        <v>22</v>
      </c>
      <c r="B21" s="11" t="s">
        <v>70</v>
      </c>
      <c r="C21" s="28"/>
      <c r="D21" s="28">
        <v>100</v>
      </c>
    </row>
    <row r="22" spans="1:4" ht="18.75" x14ac:dyDescent="0.3">
      <c r="A22" s="56">
        <v>23</v>
      </c>
      <c r="B22" s="11" t="s">
        <v>71</v>
      </c>
      <c r="C22" s="28"/>
      <c r="D22" s="28">
        <v>50</v>
      </c>
    </row>
    <row r="23" spans="1:4" ht="18.75" x14ac:dyDescent="0.3">
      <c r="A23" s="56">
        <v>24</v>
      </c>
      <c r="B23" s="11" t="s">
        <v>18</v>
      </c>
      <c r="C23" s="28"/>
      <c r="D23" s="28">
        <v>50</v>
      </c>
    </row>
    <row r="24" spans="1:4" ht="15.75" x14ac:dyDescent="0.25">
      <c r="A24" s="56">
        <v>25</v>
      </c>
      <c r="B24" s="60" t="s">
        <v>72</v>
      </c>
      <c r="C24" s="61"/>
      <c r="D24" s="48">
        <v>0</v>
      </c>
    </row>
    <row r="25" spans="1:4" ht="18.75" x14ac:dyDescent="0.3">
      <c r="A25" s="56">
        <v>26</v>
      </c>
      <c r="B25" s="9" t="s">
        <v>74</v>
      </c>
      <c r="C25" s="43"/>
      <c r="D25" s="18">
        <v>4360</v>
      </c>
    </row>
    <row r="26" spans="1:4" ht="18.75" x14ac:dyDescent="0.3">
      <c r="A26" s="56">
        <v>27</v>
      </c>
      <c r="B26" s="9" t="s">
        <v>86</v>
      </c>
      <c r="C26" s="43"/>
      <c r="D26" s="18">
        <v>9000</v>
      </c>
    </row>
    <row r="27" spans="1:4" ht="18.75" x14ac:dyDescent="0.3">
      <c r="A27" s="56">
        <v>28</v>
      </c>
      <c r="B27" s="9" t="s">
        <v>87</v>
      </c>
      <c r="C27" s="43"/>
      <c r="D27" s="18">
        <v>1600</v>
      </c>
    </row>
    <row r="28" spans="1:4" ht="18.75" x14ac:dyDescent="0.3">
      <c r="A28" s="56">
        <v>29</v>
      </c>
      <c r="B28" s="9" t="s">
        <v>88</v>
      </c>
      <c r="C28" s="43"/>
      <c r="D28" s="18">
        <v>6695</v>
      </c>
    </row>
    <row r="29" spans="1:4" ht="18.75" x14ac:dyDescent="0.3">
      <c r="A29" s="56">
        <v>30</v>
      </c>
      <c r="B29" s="9" t="s">
        <v>75</v>
      </c>
      <c r="C29" s="43"/>
      <c r="D29" s="18">
        <v>2200</v>
      </c>
    </row>
    <row r="30" spans="1:4" ht="18.75" x14ac:dyDescent="0.3">
      <c r="A30" s="56">
        <v>31</v>
      </c>
      <c r="B30" s="11" t="s">
        <v>73</v>
      </c>
      <c r="C30" s="45"/>
      <c r="D30" s="34">
        <v>475</v>
      </c>
    </row>
    <row r="31" spans="1:4" ht="18.75" x14ac:dyDescent="0.3">
      <c r="A31" s="56">
        <v>32</v>
      </c>
      <c r="B31" s="11" t="s">
        <v>82</v>
      </c>
      <c r="C31" s="44"/>
      <c r="D31" s="28">
        <f>190*5</f>
        <v>950</v>
      </c>
    </row>
    <row r="32" spans="1:4" ht="18.75" x14ac:dyDescent="0.3">
      <c r="A32" s="56">
        <v>33</v>
      </c>
      <c r="B32" s="11" t="s">
        <v>76</v>
      </c>
      <c r="C32" s="45"/>
      <c r="D32" s="34">
        <v>25</v>
      </c>
    </row>
    <row r="33" spans="1:4" ht="18.75" x14ac:dyDescent="0.3">
      <c r="A33" s="56">
        <v>34</v>
      </c>
      <c r="B33" s="58" t="s">
        <v>1</v>
      </c>
      <c r="C33" s="59"/>
      <c r="D33" s="49">
        <f>SUM(D16:D32)</f>
        <v>30730</v>
      </c>
    </row>
    <row r="34" spans="1:4" ht="15.75" x14ac:dyDescent="0.25">
      <c r="A34" s="56">
        <v>35</v>
      </c>
      <c r="B34" s="13"/>
      <c r="C34" s="21"/>
      <c r="D34" s="1"/>
    </row>
    <row r="35" spans="1:4" ht="19.5" thickBot="1" x14ac:dyDescent="0.35">
      <c r="A35" s="56">
        <v>36</v>
      </c>
      <c r="B35" s="62" t="s">
        <v>77</v>
      </c>
      <c r="C35" s="63"/>
      <c r="D35" s="50">
        <f>D14-D33</f>
        <v>270</v>
      </c>
    </row>
  </sheetData>
  <mergeCells count="11">
    <mergeCell ref="B33:C33"/>
    <mergeCell ref="B24:C24"/>
    <mergeCell ref="B35:C35"/>
    <mergeCell ref="B1:D1"/>
    <mergeCell ref="B15:D15"/>
    <mergeCell ref="B8:C8"/>
    <mergeCell ref="B3:D3"/>
    <mergeCell ref="B9:C9"/>
    <mergeCell ref="B2:C2"/>
    <mergeCell ref="B13:C13"/>
    <mergeCell ref="B14:C14"/>
  </mergeCells>
  <pageMargins left="0.45" right="0.45" top="1" bottom="0.25" header="0.3" footer="0.3"/>
  <pageSetup orientation="portrait" r:id="rId1"/>
  <headerFooter>
    <oddHeader>&amp;C&amp;20Raising the Standard Foundation
&amp;14 2019 PROPOSED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Layout" topLeftCell="A4" zoomScaleNormal="100" workbookViewId="0">
      <selection activeCell="B13" sqref="B13"/>
    </sheetView>
  </sheetViews>
  <sheetFormatPr defaultRowHeight="15" x14ac:dyDescent="0.25"/>
  <cols>
    <col min="1" max="1" width="4.7109375" style="57" customWidth="1"/>
    <col min="2" max="2" width="56.140625" customWidth="1"/>
    <col min="3" max="3" width="15.28515625" customWidth="1"/>
    <col min="4" max="4" width="17.140625" customWidth="1"/>
  </cols>
  <sheetData>
    <row r="1" spans="1:4" ht="18.75" x14ac:dyDescent="0.3">
      <c r="A1" s="56">
        <v>1</v>
      </c>
      <c r="B1" s="81" t="s">
        <v>25</v>
      </c>
      <c r="C1" s="82"/>
      <c r="D1" s="83"/>
    </row>
    <row r="2" spans="1:4" ht="18.75" x14ac:dyDescent="0.3">
      <c r="A2" s="56">
        <v>2</v>
      </c>
      <c r="B2" s="25" t="s">
        <v>58</v>
      </c>
      <c r="C2" s="18">
        <f>200*30</f>
        <v>6000</v>
      </c>
      <c r="D2" s="18"/>
    </row>
    <row r="3" spans="1:4" ht="18.75" x14ac:dyDescent="0.3">
      <c r="A3" s="56">
        <v>4</v>
      </c>
      <c r="B3" s="39" t="s">
        <v>90</v>
      </c>
      <c r="C3" s="33">
        <v>5000</v>
      </c>
      <c r="D3" s="32"/>
    </row>
    <row r="4" spans="1:4" ht="18.75" x14ac:dyDescent="0.3">
      <c r="A4" s="56">
        <v>5</v>
      </c>
      <c r="B4" s="25" t="s">
        <v>44</v>
      </c>
      <c r="C4" s="31">
        <v>4000</v>
      </c>
      <c r="D4" s="32"/>
    </row>
    <row r="5" spans="1:4" ht="18.75" x14ac:dyDescent="0.3">
      <c r="A5" s="56">
        <v>6</v>
      </c>
      <c r="B5" s="25" t="s">
        <v>89</v>
      </c>
      <c r="C5" s="18">
        <v>3000</v>
      </c>
      <c r="D5" s="32"/>
    </row>
    <row r="6" spans="1:4" ht="18.75" x14ac:dyDescent="0.3">
      <c r="A6" s="56">
        <v>7</v>
      </c>
      <c r="B6" s="75" t="s">
        <v>45</v>
      </c>
      <c r="C6" s="76"/>
      <c r="D6" s="42">
        <f>SUM(C2:C5)</f>
        <v>18000</v>
      </c>
    </row>
    <row r="7" spans="1:4" ht="18.75" x14ac:dyDescent="0.3">
      <c r="A7" s="56">
        <v>8</v>
      </c>
      <c r="B7" s="25"/>
      <c r="C7" s="18"/>
      <c r="D7" s="26"/>
    </row>
    <row r="8" spans="1:4" ht="18.75" x14ac:dyDescent="0.3">
      <c r="A8" s="56">
        <v>9</v>
      </c>
      <c r="B8" s="84" t="s">
        <v>29</v>
      </c>
      <c r="C8" s="85"/>
      <c r="D8" s="86"/>
    </row>
    <row r="9" spans="1:4" ht="18.75" x14ac:dyDescent="0.3">
      <c r="A9" s="56">
        <v>10</v>
      </c>
      <c r="B9" s="3" t="s">
        <v>46</v>
      </c>
      <c r="C9" s="18">
        <v>9000</v>
      </c>
      <c r="D9" s="26"/>
    </row>
    <row r="10" spans="1:4" ht="18.75" x14ac:dyDescent="0.3">
      <c r="A10" s="56">
        <v>11</v>
      </c>
      <c r="B10" s="9" t="s">
        <v>91</v>
      </c>
      <c r="C10" s="18">
        <v>1000</v>
      </c>
      <c r="D10" s="26"/>
    </row>
    <row r="11" spans="1:4" ht="18.75" x14ac:dyDescent="0.3">
      <c r="A11" s="56">
        <v>11</v>
      </c>
      <c r="B11" s="34" t="s">
        <v>47</v>
      </c>
      <c r="C11" s="18">
        <f>6*50+2*150</f>
        <v>600</v>
      </c>
      <c r="D11" s="26"/>
    </row>
    <row r="12" spans="1:4" ht="18.75" x14ac:dyDescent="0.3">
      <c r="A12" s="56">
        <v>12</v>
      </c>
      <c r="B12" s="35" t="s">
        <v>48</v>
      </c>
      <c r="C12" s="36"/>
      <c r="D12" s="37">
        <f>SUM(C9:C11)</f>
        <v>10600</v>
      </c>
    </row>
    <row r="13" spans="1:4" ht="18.75" x14ac:dyDescent="0.3">
      <c r="A13" s="56">
        <v>13</v>
      </c>
      <c r="B13" s="34" t="s">
        <v>49</v>
      </c>
      <c r="C13" s="28">
        <v>2000</v>
      </c>
      <c r="D13" s="26"/>
    </row>
    <row r="14" spans="1:4" ht="18.75" x14ac:dyDescent="0.3">
      <c r="A14" s="56">
        <v>14</v>
      </c>
      <c r="B14" s="34" t="s">
        <v>50</v>
      </c>
      <c r="C14" s="28">
        <f>5*200</f>
        <v>1000</v>
      </c>
      <c r="D14" s="26"/>
    </row>
    <row r="15" spans="1:4" ht="18.75" x14ac:dyDescent="0.3">
      <c r="A15" s="56">
        <v>15</v>
      </c>
      <c r="B15" s="34" t="s">
        <v>51</v>
      </c>
      <c r="C15" s="28">
        <v>300</v>
      </c>
      <c r="D15" s="26"/>
    </row>
    <row r="16" spans="1:4" ht="18.75" x14ac:dyDescent="0.3">
      <c r="A16" s="56">
        <v>16</v>
      </c>
      <c r="B16" s="34" t="s">
        <v>59</v>
      </c>
      <c r="C16" s="28">
        <v>100</v>
      </c>
      <c r="D16" s="26"/>
    </row>
    <row r="17" spans="1:4" ht="18.75" x14ac:dyDescent="0.3">
      <c r="A17" s="56">
        <v>17</v>
      </c>
      <c r="B17" s="34" t="s">
        <v>52</v>
      </c>
      <c r="C17" s="28">
        <v>50</v>
      </c>
      <c r="D17" s="26"/>
    </row>
    <row r="18" spans="1:4" ht="18.75" x14ac:dyDescent="0.3">
      <c r="A18" s="56">
        <v>18</v>
      </c>
      <c r="B18" s="34" t="s">
        <v>60</v>
      </c>
      <c r="C18" s="28">
        <v>50</v>
      </c>
      <c r="D18" s="26"/>
    </row>
    <row r="19" spans="1:4" ht="18.75" x14ac:dyDescent="0.3">
      <c r="A19" s="56">
        <v>19</v>
      </c>
      <c r="B19" s="41" t="s">
        <v>53</v>
      </c>
      <c r="C19" s="28"/>
      <c r="D19" s="37">
        <f>SUM(C13:C18)</f>
        <v>3500</v>
      </c>
    </row>
    <row r="20" spans="1:4" ht="18.75" x14ac:dyDescent="0.3">
      <c r="A20" s="56">
        <v>20</v>
      </c>
      <c r="B20" s="5" t="s">
        <v>61</v>
      </c>
      <c r="C20" s="28">
        <v>720</v>
      </c>
      <c r="D20" s="26"/>
    </row>
    <row r="21" spans="1:4" ht="18.75" x14ac:dyDescent="0.3">
      <c r="A21" s="56">
        <v>21</v>
      </c>
      <c r="B21" s="5" t="s">
        <v>43</v>
      </c>
      <c r="C21" s="28">
        <v>600</v>
      </c>
      <c r="D21" s="26"/>
    </row>
    <row r="22" spans="1:4" ht="18.75" x14ac:dyDescent="0.3">
      <c r="A22" s="56">
        <v>22</v>
      </c>
      <c r="B22" s="5" t="s">
        <v>62</v>
      </c>
      <c r="C22" s="28">
        <v>500</v>
      </c>
      <c r="D22" s="26"/>
    </row>
    <row r="23" spans="1:4" ht="18.75" x14ac:dyDescent="0.3">
      <c r="A23" s="56">
        <v>23</v>
      </c>
      <c r="B23" s="5" t="s">
        <v>54</v>
      </c>
      <c r="C23" s="28">
        <v>500</v>
      </c>
      <c r="D23" s="26"/>
    </row>
    <row r="24" spans="1:4" ht="18.75" x14ac:dyDescent="0.3">
      <c r="A24" s="56">
        <v>24</v>
      </c>
      <c r="B24" s="5" t="s">
        <v>32</v>
      </c>
      <c r="C24" s="28">
        <v>300</v>
      </c>
      <c r="D24" s="26"/>
    </row>
    <row r="25" spans="1:4" ht="18.75" x14ac:dyDescent="0.3">
      <c r="A25" s="56">
        <v>25</v>
      </c>
      <c r="B25" s="5" t="s">
        <v>55</v>
      </c>
      <c r="C25" s="28">
        <v>200</v>
      </c>
      <c r="D25" s="26"/>
    </row>
    <row r="26" spans="1:4" ht="18.75" x14ac:dyDescent="0.3">
      <c r="A26" s="56">
        <v>26</v>
      </c>
      <c r="B26" s="5" t="s">
        <v>56</v>
      </c>
      <c r="C26" s="28">
        <v>150</v>
      </c>
      <c r="D26" s="26"/>
    </row>
    <row r="27" spans="1:4" ht="18.75" x14ac:dyDescent="0.3">
      <c r="A27" s="56">
        <v>27</v>
      </c>
      <c r="B27" s="5" t="s">
        <v>63</v>
      </c>
      <c r="C27" s="28">
        <v>100</v>
      </c>
      <c r="D27" s="26"/>
    </row>
    <row r="28" spans="1:4" ht="18.75" x14ac:dyDescent="0.3">
      <c r="A28" s="56">
        <v>28</v>
      </c>
      <c r="B28" s="5" t="s">
        <v>64</v>
      </c>
      <c r="C28" s="28">
        <v>75</v>
      </c>
      <c r="D28" s="26"/>
    </row>
    <row r="29" spans="1:4" ht="18.75" x14ac:dyDescent="0.3">
      <c r="A29" s="56">
        <v>29</v>
      </c>
      <c r="B29" s="5" t="s">
        <v>15</v>
      </c>
      <c r="C29" s="28">
        <v>50</v>
      </c>
      <c r="D29" s="26"/>
    </row>
    <row r="30" spans="1:4" ht="18.75" x14ac:dyDescent="0.3">
      <c r="A30" s="56">
        <v>30</v>
      </c>
      <c r="B30" s="38" t="s">
        <v>57</v>
      </c>
      <c r="C30" s="36"/>
      <c r="D30" s="37">
        <f>SUM(C20:C29)</f>
        <v>3195</v>
      </c>
    </row>
    <row r="31" spans="1:4" ht="18.75" x14ac:dyDescent="0.3">
      <c r="A31" s="56">
        <v>31</v>
      </c>
      <c r="B31" s="77" t="s">
        <v>1</v>
      </c>
      <c r="C31" s="78"/>
      <c r="D31" s="29">
        <f>SUM(D12:D19:D30)</f>
        <v>17295</v>
      </c>
    </row>
    <row r="32" spans="1:4" ht="18.75" x14ac:dyDescent="0.3">
      <c r="A32" s="56">
        <v>32</v>
      </c>
      <c r="B32" s="5"/>
      <c r="C32" s="18"/>
      <c r="D32" s="26"/>
    </row>
    <row r="33" spans="1:4" ht="19.5" thickBot="1" x14ac:dyDescent="0.35">
      <c r="A33" s="56">
        <v>33</v>
      </c>
      <c r="B33" s="79" t="s">
        <v>35</v>
      </c>
      <c r="C33" s="80"/>
      <c r="D33" s="30">
        <f>SUM(D6-D31)</f>
        <v>705</v>
      </c>
    </row>
  </sheetData>
  <mergeCells count="5">
    <mergeCell ref="B6:C6"/>
    <mergeCell ref="B31:C31"/>
    <mergeCell ref="B33:C33"/>
    <mergeCell ref="B1:D1"/>
    <mergeCell ref="B8:D8"/>
  </mergeCells>
  <pageMargins left="0.45" right="0.45" top="1.5" bottom="0.5" header="0.55000000000000004" footer="0.3"/>
  <pageSetup scale="99" orientation="portrait" r:id="rId1"/>
  <headerFooter>
    <oddHeader xml:space="preserve">&amp;C&amp;20Raising the Standard Foundation
&amp;14 2019 PROPOSED High School Seniors Recognition Budget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Layout" zoomScaleNormal="100" workbookViewId="0">
      <selection activeCell="A18" sqref="A1:A18"/>
    </sheetView>
  </sheetViews>
  <sheetFormatPr defaultRowHeight="15" x14ac:dyDescent="0.25"/>
  <cols>
    <col min="2" max="2" width="80" customWidth="1"/>
    <col min="3" max="3" width="19.7109375" customWidth="1"/>
  </cols>
  <sheetData>
    <row r="1" spans="1:4" ht="23.25" customHeight="1" x14ac:dyDescent="0.25">
      <c r="A1" s="56">
        <v>1</v>
      </c>
      <c r="B1" s="87" t="s">
        <v>7</v>
      </c>
      <c r="C1" s="88"/>
    </row>
    <row r="2" spans="1:4" ht="18.75" x14ac:dyDescent="0.3">
      <c r="A2" s="56">
        <v>2</v>
      </c>
      <c r="B2" s="3" t="s">
        <v>2</v>
      </c>
      <c r="C2" s="9">
        <v>4360</v>
      </c>
    </row>
    <row r="3" spans="1:4" ht="18.75" x14ac:dyDescent="0.3">
      <c r="A3" s="56">
        <v>3</v>
      </c>
      <c r="B3" s="4" t="s">
        <v>3</v>
      </c>
      <c r="C3" s="10">
        <f>SUM(C2:C2)</f>
        <v>4360</v>
      </c>
    </row>
    <row r="4" spans="1:4" ht="18.75" x14ac:dyDescent="0.3">
      <c r="A4" s="56">
        <v>4</v>
      </c>
      <c r="B4" s="3"/>
      <c r="C4" s="9"/>
    </row>
    <row r="5" spans="1:4" ht="18.75" x14ac:dyDescent="0.3">
      <c r="A5" s="56">
        <v>5</v>
      </c>
      <c r="B5" s="89" t="s">
        <v>0</v>
      </c>
      <c r="C5" s="90"/>
    </row>
    <row r="6" spans="1:4" ht="18.75" x14ac:dyDescent="0.3">
      <c r="A6" s="56">
        <v>6</v>
      </c>
      <c r="B6" s="3" t="s">
        <v>4</v>
      </c>
      <c r="C6" s="9">
        <v>0</v>
      </c>
    </row>
    <row r="7" spans="1:4" ht="18.75" x14ac:dyDescent="0.3">
      <c r="A7" s="56">
        <v>7</v>
      </c>
      <c r="B7" s="5" t="s">
        <v>9</v>
      </c>
      <c r="C7" s="11">
        <f>500*5.4</f>
        <v>2700</v>
      </c>
    </row>
    <row r="8" spans="1:4" ht="18.75" x14ac:dyDescent="0.3">
      <c r="A8" s="56">
        <v>8</v>
      </c>
      <c r="B8" s="3" t="s">
        <v>8</v>
      </c>
      <c r="C8" s="9">
        <f>500*1.7</f>
        <v>850</v>
      </c>
      <c r="D8" s="2"/>
    </row>
    <row r="9" spans="1:4" ht="18.75" x14ac:dyDescent="0.3">
      <c r="A9" s="56">
        <v>9</v>
      </c>
      <c r="B9" s="3" t="s">
        <v>11</v>
      </c>
      <c r="C9" s="9">
        <f>50*5</f>
        <v>250</v>
      </c>
      <c r="D9" s="2"/>
    </row>
    <row r="10" spans="1:4" ht="18.75" x14ac:dyDescent="0.3">
      <c r="A10" s="56">
        <v>10</v>
      </c>
      <c r="B10" s="3" t="s">
        <v>12</v>
      </c>
      <c r="C10" s="9">
        <f>50*5</f>
        <v>250</v>
      </c>
      <c r="D10" s="2"/>
    </row>
    <row r="11" spans="1:4" ht="18.75" x14ac:dyDescent="0.3">
      <c r="A11" s="56">
        <v>11</v>
      </c>
      <c r="B11" s="3" t="s">
        <v>14</v>
      </c>
      <c r="C11" s="9">
        <f>50*3</f>
        <v>150</v>
      </c>
      <c r="D11" s="2"/>
    </row>
    <row r="12" spans="1:4" ht="18.75" x14ac:dyDescent="0.3">
      <c r="A12" s="56">
        <v>12</v>
      </c>
      <c r="B12" s="5" t="s">
        <v>5</v>
      </c>
      <c r="C12" s="11">
        <v>50</v>
      </c>
      <c r="D12" s="2"/>
    </row>
    <row r="13" spans="1:4" ht="18.75" x14ac:dyDescent="0.3">
      <c r="A13" s="56">
        <v>13</v>
      </c>
      <c r="B13" s="3" t="s">
        <v>10</v>
      </c>
      <c r="C13" s="9">
        <v>50</v>
      </c>
      <c r="D13" s="2"/>
    </row>
    <row r="14" spans="1:4" ht="18.75" x14ac:dyDescent="0.3">
      <c r="A14" s="56">
        <v>14</v>
      </c>
      <c r="B14" s="3" t="s">
        <v>13</v>
      </c>
      <c r="C14" s="9">
        <f>7*5</f>
        <v>35</v>
      </c>
      <c r="D14" s="2"/>
    </row>
    <row r="15" spans="1:4" ht="18.75" x14ac:dyDescent="0.3">
      <c r="A15" s="56">
        <v>15</v>
      </c>
      <c r="B15" s="3" t="s">
        <v>15</v>
      </c>
      <c r="C15" s="9">
        <v>25</v>
      </c>
    </row>
    <row r="16" spans="1:4" ht="18.75" x14ac:dyDescent="0.3">
      <c r="A16" s="56">
        <v>16</v>
      </c>
      <c r="B16" s="6" t="s">
        <v>1</v>
      </c>
      <c r="C16" s="12">
        <f>SUM(C6:C15)</f>
        <v>4360</v>
      </c>
    </row>
    <row r="17" spans="1:3" x14ac:dyDescent="0.25">
      <c r="A17" s="56">
        <v>17</v>
      </c>
      <c r="B17" s="7"/>
      <c r="C17" s="13"/>
    </row>
    <row r="18" spans="1:3" ht="18.75" x14ac:dyDescent="0.3">
      <c r="A18" s="56">
        <v>18</v>
      </c>
      <c r="B18" s="8" t="s">
        <v>6</v>
      </c>
      <c r="C18" s="14">
        <f>SUM(C3-C16)</f>
        <v>0</v>
      </c>
    </row>
  </sheetData>
  <mergeCells count="2">
    <mergeCell ref="B1:C1"/>
    <mergeCell ref="B5:C5"/>
  </mergeCells>
  <printOptions horizontalCentered="1" gridLines="1"/>
  <pageMargins left="0.75" right="0.75" top="1.25" bottom="1" header="0.5" footer="0.5"/>
  <pageSetup scale="80" orientation="portrait" r:id="rId1"/>
  <headerFooter>
    <oddHeader xml:space="preserve">&amp;C&amp;"-,Bold"&amp;20Raising the Standard Foundation&amp;16
2019 PROPOSED &amp;14Math and Science AKAdemy Budget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Layout" topLeftCell="A7" zoomScaleNormal="100" workbookViewId="0">
      <selection activeCell="A20" sqref="A20"/>
    </sheetView>
  </sheetViews>
  <sheetFormatPr defaultRowHeight="15" x14ac:dyDescent="0.25"/>
  <cols>
    <col min="2" max="2" width="68.140625" customWidth="1"/>
    <col min="3" max="3" width="19.140625" customWidth="1"/>
  </cols>
  <sheetData>
    <row r="1" spans="1:3" ht="18.75" x14ac:dyDescent="0.3">
      <c r="A1" s="56">
        <v>1</v>
      </c>
      <c r="B1" s="91" t="s">
        <v>7</v>
      </c>
      <c r="C1" s="92"/>
    </row>
    <row r="2" spans="1:3" ht="18.75" x14ac:dyDescent="0.3">
      <c r="A2" s="56">
        <v>2</v>
      </c>
      <c r="B2" s="3" t="s">
        <v>2</v>
      </c>
      <c r="C2" s="15">
        <v>2200</v>
      </c>
    </row>
    <row r="3" spans="1:3" ht="18.75" x14ac:dyDescent="0.3">
      <c r="A3" s="56">
        <v>3</v>
      </c>
      <c r="B3" s="16" t="s">
        <v>19</v>
      </c>
      <c r="C3" s="23">
        <v>0</v>
      </c>
    </row>
    <row r="4" spans="1:3" ht="18.75" x14ac:dyDescent="0.3">
      <c r="A4" s="56">
        <v>4</v>
      </c>
      <c r="B4" s="4" t="s">
        <v>20</v>
      </c>
      <c r="C4" s="17">
        <f>SUM(C2:C3)</f>
        <v>2200</v>
      </c>
    </row>
    <row r="5" spans="1:3" ht="18.75" x14ac:dyDescent="0.3">
      <c r="A5" s="56">
        <v>5</v>
      </c>
      <c r="B5" s="3"/>
      <c r="C5" s="18"/>
    </row>
    <row r="6" spans="1:3" ht="18.75" x14ac:dyDescent="0.3">
      <c r="A6" s="56">
        <v>6</v>
      </c>
      <c r="B6" s="93" t="s">
        <v>0</v>
      </c>
      <c r="C6" s="94"/>
    </row>
    <row r="7" spans="1:3" ht="18.75" x14ac:dyDescent="0.3">
      <c r="A7" s="56">
        <v>7</v>
      </c>
      <c r="B7" s="3" t="s">
        <v>22</v>
      </c>
      <c r="C7" s="19">
        <v>675</v>
      </c>
    </row>
    <row r="8" spans="1:3" ht="18.75" x14ac:dyDescent="0.3">
      <c r="A8" s="56">
        <v>8</v>
      </c>
      <c r="B8" s="3" t="s">
        <v>23</v>
      </c>
      <c r="C8" s="19">
        <v>550</v>
      </c>
    </row>
    <row r="9" spans="1:3" ht="18.75" x14ac:dyDescent="0.3">
      <c r="A9" s="56">
        <v>9</v>
      </c>
      <c r="B9" s="3" t="s">
        <v>21</v>
      </c>
      <c r="C9" s="19">
        <v>300</v>
      </c>
    </row>
    <row r="10" spans="1:3" ht="18.75" x14ac:dyDescent="0.3">
      <c r="A10" s="56">
        <v>10</v>
      </c>
      <c r="B10" s="3" t="s">
        <v>17</v>
      </c>
      <c r="C10" s="19">
        <v>250</v>
      </c>
    </row>
    <row r="11" spans="1:3" ht="18.75" x14ac:dyDescent="0.3">
      <c r="A11" s="56">
        <v>11</v>
      </c>
      <c r="B11" s="3" t="s">
        <v>15</v>
      </c>
      <c r="C11" s="19">
        <v>200</v>
      </c>
    </row>
    <row r="12" spans="1:3" ht="18.75" x14ac:dyDescent="0.3">
      <c r="A12" s="56">
        <v>12</v>
      </c>
      <c r="B12" s="5" t="s">
        <v>18</v>
      </c>
      <c r="C12" s="19">
        <v>150</v>
      </c>
    </row>
    <row r="13" spans="1:3" ht="18.75" x14ac:dyDescent="0.3">
      <c r="A13" s="56">
        <v>13</v>
      </c>
      <c r="B13" s="3" t="s">
        <v>16</v>
      </c>
      <c r="C13" s="19">
        <v>75</v>
      </c>
    </row>
    <row r="14" spans="1:3" ht="18.75" x14ac:dyDescent="0.3">
      <c r="A14" s="56">
        <v>14</v>
      </c>
      <c r="B14" s="6" t="s">
        <v>1</v>
      </c>
      <c r="C14" s="20">
        <f>SUM(C7:C13)</f>
        <v>2200</v>
      </c>
    </row>
    <row r="15" spans="1:3" ht="15.75" x14ac:dyDescent="0.25">
      <c r="A15" s="56">
        <v>15</v>
      </c>
      <c r="B15" s="7"/>
      <c r="C15" s="21"/>
    </row>
    <row r="16" spans="1:3" ht="18.75" x14ac:dyDescent="0.3">
      <c r="A16" s="56">
        <v>16</v>
      </c>
      <c r="B16" s="8" t="s">
        <v>6</v>
      </c>
      <c r="C16" s="22">
        <f>SUM(C4-C14)</f>
        <v>0</v>
      </c>
    </row>
    <row r="17" spans="1:3" ht="18.75" customHeight="1" x14ac:dyDescent="0.25">
      <c r="A17" s="95">
        <v>17</v>
      </c>
      <c r="B17" s="96" t="s">
        <v>24</v>
      </c>
      <c r="C17" s="97"/>
    </row>
    <row r="18" spans="1:3" ht="15" customHeight="1" x14ac:dyDescent="0.25">
      <c r="A18" s="95"/>
      <c r="B18" s="98"/>
      <c r="C18" s="99"/>
    </row>
    <row r="19" spans="1:3" ht="18.75" customHeight="1" x14ac:dyDescent="0.25">
      <c r="A19" s="95"/>
      <c r="B19" s="98"/>
      <c r="C19" s="99"/>
    </row>
  </sheetData>
  <mergeCells count="4">
    <mergeCell ref="B1:C1"/>
    <mergeCell ref="B6:C6"/>
    <mergeCell ref="A17:A19"/>
    <mergeCell ref="B17:C19"/>
  </mergeCells>
  <pageMargins left="0.45" right="0.45" top="1.5" bottom="0.75" header="0.55000000000000004" footer="0.3"/>
  <pageSetup scale="98" orientation="portrait" r:id="rId1"/>
  <headerFooter>
    <oddHeader xml:space="preserve">&amp;C&amp;20Raising the Standard Foundation&amp;11
&amp;16 2019 PROPOSED Silhouettes Budget
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Layout" topLeftCell="A7" zoomScaleNormal="100" workbookViewId="0">
      <selection activeCell="B24" sqref="B24"/>
    </sheetView>
  </sheetViews>
  <sheetFormatPr defaultRowHeight="15" x14ac:dyDescent="0.25"/>
  <cols>
    <col min="1" max="1" width="7.42578125" customWidth="1"/>
    <col min="2" max="2" width="46.85546875" customWidth="1"/>
    <col min="3" max="3" width="16.7109375" customWidth="1"/>
    <col min="4" max="4" width="18.7109375" customWidth="1"/>
  </cols>
  <sheetData>
    <row r="1" spans="1:4" ht="18.75" x14ac:dyDescent="0.3">
      <c r="A1" s="56">
        <v>1</v>
      </c>
      <c r="B1" s="100" t="s">
        <v>25</v>
      </c>
      <c r="C1" s="101"/>
      <c r="D1" s="24"/>
    </row>
    <row r="2" spans="1:4" ht="18.75" x14ac:dyDescent="0.3">
      <c r="A2" s="56">
        <v>2</v>
      </c>
      <c r="B2" s="25" t="s">
        <v>36</v>
      </c>
      <c r="C2" s="18">
        <f>275*60</f>
        <v>16500</v>
      </c>
      <c r="D2" s="26"/>
    </row>
    <row r="3" spans="1:4" ht="18.75" x14ac:dyDescent="0.3">
      <c r="A3" s="56">
        <v>3</v>
      </c>
      <c r="B3" s="25" t="s">
        <v>26</v>
      </c>
      <c r="C3" s="18">
        <v>3000</v>
      </c>
      <c r="D3" s="26"/>
    </row>
    <row r="4" spans="1:4" ht="18.75" x14ac:dyDescent="0.3">
      <c r="A4" s="56">
        <v>4</v>
      </c>
      <c r="B4" s="25" t="s">
        <v>27</v>
      </c>
      <c r="C4" s="18">
        <v>3000</v>
      </c>
      <c r="D4" s="26"/>
    </row>
    <row r="5" spans="1:4" ht="18.75" x14ac:dyDescent="0.3">
      <c r="A5" s="56">
        <v>5</v>
      </c>
      <c r="B5" s="25" t="s">
        <v>28</v>
      </c>
      <c r="C5" s="18">
        <v>250</v>
      </c>
      <c r="D5" s="26"/>
    </row>
    <row r="6" spans="1:4" ht="18.75" x14ac:dyDescent="0.3">
      <c r="A6" s="56">
        <v>6</v>
      </c>
      <c r="B6" s="102" t="s">
        <v>3</v>
      </c>
      <c r="C6" s="103"/>
      <c r="D6" s="27">
        <f>SUM(C1:C5)</f>
        <v>22750</v>
      </c>
    </row>
    <row r="7" spans="1:4" ht="18.75" x14ac:dyDescent="0.3">
      <c r="A7" s="56">
        <v>7</v>
      </c>
      <c r="B7" s="25"/>
      <c r="C7" s="18"/>
      <c r="D7" s="26"/>
    </row>
    <row r="8" spans="1:4" ht="18.75" x14ac:dyDescent="0.3">
      <c r="A8" s="56">
        <v>8</v>
      </c>
      <c r="B8" s="104" t="s">
        <v>29</v>
      </c>
      <c r="C8" s="105"/>
      <c r="D8" s="26"/>
    </row>
    <row r="9" spans="1:4" ht="18.75" x14ac:dyDescent="0.3">
      <c r="A9" s="56">
        <v>9</v>
      </c>
      <c r="B9" s="3" t="s">
        <v>30</v>
      </c>
      <c r="C9" s="18">
        <v>15000</v>
      </c>
      <c r="D9" s="26"/>
    </row>
    <row r="10" spans="1:4" ht="18.75" x14ac:dyDescent="0.3">
      <c r="A10" s="56">
        <v>10</v>
      </c>
      <c r="B10" s="3" t="s">
        <v>37</v>
      </c>
      <c r="C10" s="18">
        <v>1500</v>
      </c>
      <c r="D10" s="26"/>
    </row>
    <row r="11" spans="1:4" ht="18.75" x14ac:dyDescent="0.3">
      <c r="A11" s="56">
        <v>11</v>
      </c>
      <c r="B11" s="3" t="s">
        <v>31</v>
      </c>
      <c r="C11" s="18">
        <v>1500</v>
      </c>
      <c r="D11" s="26"/>
    </row>
    <row r="12" spans="1:4" ht="18.75" x14ac:dyDescent="0.3">
      <c r="A12" s="56">
        <v>12</v>
      </c>
      <c r="B12" s="3" t="s">
        <v>32</v>
      </c>
      <c r="C12" s="18">
        <v>700</v>
      </c>
      <c r="D12" s="26"/>
    </row>
    <row r="13" spans="1:4" ht="18.75" x14ac:dyDescent="0.3">
      <c r="A13" s="56">
        <v>13</v>
      </c>
      <c r="B13" s="3" t="s">
        <v>39</v>
      </c>
      <c r="C13" s="18">
        <v>350</v>
      </c>
      <c r="D13" s="26"/>
    </row>
    <row r="14" spans="1:4" ht="18.75" x14ac:dyDescent="0.3">
      <c r="A14" s="56">
        <v>14</v>
      </c>
      <c r="B14" s="5" t="s">
        <v>34</v>
      </c>
      <c r="C14" s="28">
        <v>300</v>
      </c>
      <c r="D14" s="26"/>
    </row>
    <row r="15" spans="1:4" ht="18.75" x14ac:dyDescent="0.3">
      <c r="A15" s="56">
        <v>15</v>
      </c>
      <c r="B15" s="5" t="s">
        <v>33</v>
      </c>
      <c r="C15" s="28">
        <v>250</v>
      </c>
      <c r="D15" s="26"/>
    </row>
    <row r="16" spans="1:4" ht="18.75" x14ac:dyDescent="0.3">
      <c r="A16" s="56">
        <v>16</v>
      </c>
      <c r="B16" s="5" t="s">
        <v>43</v>
      </c>
      <c r="C16" s="28">
        <v>250</v>
      </c>
      <c r="D16" s="26"/>
    </row>
    <row r="17" spans="1:4" ht="18.75" x14ac:dyDescent="0.3">
      <c r="A17" s="56">
        <v>17</v>
      </c>
      <c r="B17" s="5" t="s">
        <v>38</v>
      </c>
      <c r="C17" s="28">
        <v>250</v>
      </c>
      <c r="D17" s="26"/>
    </row>
    <row r="18" spans="1:4" ht="18.75" x14ac:dyDescent="0.3">
      <c r="A18" s="56">
        <v>18</v>
      </c>
      <c r="B18" s="5" t="s">
        <v>27</v>
      </c>
      <c r="C18" s="28">
        <v>250</v>
      </c>
      <c r="D18" s="26"/>
    </row>
    <row r="19" spans="1:4" ht="18.75" x14ac:dyDescent="0.3">
      <c r="A19" s="56">
        <v>19</v>
      </c>
      <c r="B19" s="5" t="s">
        <v>40</v>
      </c>
      <c r="C19" s="28">
        <v>200</v>
      </c>
      <c r="D19" s="26"/>
    </row>
    <row r="20" spans="1:4" ht="18.75" x14ac:dyDescent="0.3">
      <c r="A20" s="56">
        <v>20</v>
      </c>
      <c r="B20" s="5" t="s">
        <v>41</v>
      </c>
      <c r="C20" s="28">
        <v>200</v>
      </c>
      <c r="D20" s="26"/>
    </row>
    <row r="21" spans="1:4" ht="18.75" x14ac:dyDescent="0.3">
      <c r="A21" s="56">
        <v>21</v>
      </c>
      <c r="B21" s="5" t="s">
        <v>42</v>
      </c>
      <c r="C21" s="28">
        <v>150</v>
      </c>
      <c r="D21" s="26"/>
    </row>
    <row r="22" spans="1:4" ht="18.75" x14ac:dyDescent="0.3">
      <c r="A22" s="56">
        <v>22</v>
      </c>
      <c r="B22" s="5" t="s">
        <v>15</v>
      </c>
      <c r="C22" s="28">
        <v>100</v>
      </c>
      <c r="D22" s="26"/>
    </row>
    <row r="23" spans="1:4" ht="18.75" x14ac:dyDescent="0.3">
      <c r="A23" s="56">
        <v>23</v>
      </c>
      <c r="B23" s="77" t="s">
        <v>1</v>
      </c>
      <c r="C23" s="78"/>
      <c r="D23" s="29">
        <f>SUM(C9:C22)</f>
        <v>21000</v>
      </c>
    </row>
    <row r="24" spans="1:4" ht="18.75" x14ac:dyDescent="0.3">
      <c r="A24" s="56">
        <v>24</v>
      </c>
      <c r="B24" s="5"/>
      <c r="C24" s="18"/>
      <c r="D24" s="26"/>
    </row>
    <row r="25" spans="1:4" ht="19.5" thickBot="1" x14ac:dyDescent="0.35">
      <c r="A25" s="56">
        <v>25</v>
      </c>
      <c r="B25" s="106" t="s">
        <v>35</v>
      </c>
      <c r="C25" s="107"/>
      <c r="D25" s="30">
        <f>SUM(D6-D23)</f>
        <v>1750</v>
      </c>
    </row>
  </sheetData>
  <mergeCells count="5">
    <mergeCell ref="B1:C1"/>
    <mergeCell ref="B6:C6"/>
    <mergeCell ref="B8:C8"/>
    <mergeCell ref="B23:C23"/>
    <mergeCell ref="B25:C25"/>
  </mergeCells>
  <printOptions horizontalCentered="1"/>
  <pageMargins left="0.45" right="0.45" top="1.5" bottom="0.75" header="0.55000000000000004" footer="0.3"/>
  <pageSetup orientation="portrait" r:id="rId1"/>
  <headerFooter>
    <oddHeader xml:space="preserve">&amp;C&amp;20Raising the Standard Foundation
2019 PROPOSED Jazz Brunch Budget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2019 RTSF</vt:lpstr>
      <vt:lpstr>2019 HSSR</vt:lpstr>
      <vt:lpstr>2018 Math &amp; Science AKAdemy</vt:lpstr>
      <vt:lpstr>2019 Silhouettes</vt:lpstr>
      <vt:lpstr>2019 Jazz Brunch</vt:lpstr>
      <vt:lpstr>'2018 Math &amp; Science AKAdemy'!Print_Area</vt:lpstr>
      <vt:lpstr>'2019 Silhouettes'!Print_Area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ITAdmin</cp:lastModifiedBy>
  <cp:lastPrinted>2018-10-23T17:27:50Z</cp:lastPrinted>
  <dcterms:created xsi:type="dcterms:W3CDTF">2017-10-03T20:03:27Z</dcterms:created>
  <dcterms:modified xsi:type="dcterms:W3CDTF">2018-10-24T00:44:02Z</dcterms:modified>
</cp:coreProperties>
</file>